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wnloads\interaktive daten\"/>
    </mc:Choice>
  </mc:AlternateContent>
  <xr:revisionPtr revIDLastSave="0" documentId="13_ncr:1_{89E79DA4-F901-4EC6-B319-2A99D8091A56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Automatischer Cashflow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9" i="1" l="1"/>
  <c r="O9" i="1"/>
  <c r="N9" i="1"/>
  <c r="M9" i="1"/>
  <c r="L9" i="1"/>
  <c r="K9" i="1"/>
  <c r="J9" i="1"/>
  <c r="I9" i="1"/>
  <c r="H9" i="1"/>
  <c r="G9" i="1"/>
  <c r="F9" i="1"/>
  <c r="E9" i="1"/>
  <c r="Q9" i="1" s="1"/>
  <c r="P8" i="1"/>
  <c r="O8" i="1"/>
  <c r="N8" i="1"/>
  <c r="M8" i="1"/>
  <c r="L8" i="1"/>
  <c r="K8" i="1"/>
  <c r="J8" i="1"/>
  <c r="I8" i="1"/>
  <c r="H8" i="1"/>
  <c r="G8" i="1"/>
  <c r="F8" i="1"/>
  <c r="E8" i="1"/>
  <c r="Q8" i="1" s="1"/>
  <c r="P7" i="1"/>
  <c r="O7" i="1"/>
  <c r="N7" i="1"/>
  <c r="M7" i="1"/>
  <c r="L7" i="1"/>
  <c r="K7" i="1"/>
  <c r="J7" i="1"/>
  <c r="I7" i="1"/>
  <c r="H7" i="1"/>
  <c r="G7" i="1"/>
  <c r="F7" i="1"/>
  <c r="E7" i="1"/>
  <c r="Q7" i="1" s="1"/>
  <c r="P6" i="1"/>
  <c r="P10" i="1" s="1"/>
  <c r="O6" i="1"/>
  <c r="O10" i="1" s="1"/>
  <c r="N6" i="1"/>
  <c r="N10" i="1" s="1"/>
  <c r="M6" i="1"/>
  <c r="M10" i="1" s="1"/>
  <c r="L6" i="1"/>
  <c r="L10" i="1" s="1"/>
  <c r="K6" i="1"/>
  <c r="K10" i="1" s="1"/>
  <c r="J6" i="1"/>
  <c r="J10" i="1" s="1"/>
  <c r="I6" i="1"/>
  <c r="I10" i="1" s="1"/>
  <c r="H6" i="1"/>
  <c r="H10" i="1" s="1"/>
  <c r="G6" i="1"/>
  <c r="G10" i="1" s="1"/>
  <c r="F6" i="1"/>
  <c r="F10" i="1" s="1"/>
  <c r="E6" i="1"/>
  <c r="E10" i="1" s="1"/>
  <c r="Q6" i="1" l="1"/>
  <c r="Q10" i="1" s="1"/>
</calcChain>
</file>

<file path=xl/sharedStrings.xml><?xml version="1.0" encoding="utf-8"?>
<sst xmlns="http://schemas.openxmlformats.org/spreadsheetml/2006/main" count="28" uniqueCount="28">
  <si>
    <t>STX Automatischer 12-Monats-Cashflow-Planer</t>
  </si>
  <si>
    <t>Die Monats-Verteilung erfolgt vollautomatisch basierend auf dem eingetragenen Intervall.</t>
  </si>
  <si>
    <t>Wertpapier / Position</t>
  </si>
  <si>
    <t>Intervall</t>
  </si>
  <si>
    <t>Anteile</t>
  </si>
  <si>
    <t>Dividende / Jahr</t>
  </si>
  <si>
    <t>Jan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</si>
  <si>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</si>
  <si>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</si>
  <si>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</si>
  <si>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</si>
  <si>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</si>
  <si>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</si>
  <si>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</si>
  <si>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</si>
  <si>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</si>
  <si>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</si>
  <si>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</si>
  <si>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Gesamt-Jahr</t>
  </si>
  <si>
    <t>Global X Nasdaq 100 Covered Call (Dist)</t>
  </si>
  <si>
    <t>Monatlich</t>
  </si>
  <si>
    <t>Vanguard FTSE All-World High Dividend Yield (Dist)</t>
  </si>
  <si>
    <t>Jan/Apr/Jul/Okt</t>
  </si>
  <si>
    <t>OneMain Holdings</t>
  </si>
  <si>
    <t>Feb/Mai/Aug/Nov</t>
  </si>
  <si>
    <t>Trinity Capital</t>
  </si>
  <si>
    <t>Mrz/Jun/Sep/Dez</t>
  </si>
  <si>
    <t>Gesamt Monatlicher Cashflow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</si>
</sst>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#,##0.00"/>
  </numFmts>
  <fonts count="6" x14ac:knownFonts="1">
    <font>
      <sz val="11"/>
      <color theme="1"/>
      <name val="Calibri"/>
      <family val="2"/>
      <scheme val="minor"/>
    </font>
    <font>
      <b/>
      <sz val="16"/>
      <color rgb="FF1F4E78"/>
      <name val="Arial"/>
    </font>
    <font>
      <i/>
      <sz val="10"/>
      <color rgb="FF595959"/>
      <name val="Arial"/>
    </font>
    <font>
      <b/>
      <sz val="11"/>
      <color rgb="FFFFFFFF"/>
      <name val="Arial"/>
    </font>
    <font>
      <sz val="11"/>
      <name val="Arial"/>
    </font>
    <font>
      <b/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F9FBFD"/>
        <bgColor rgb="FFF9FBFD"/>
      </patternFill>
    </fill>
    <fill>
      <patternFill patternType="solid">
        <fgColor rgb="FFD9E1F2"/>
        <bgColor rgb="FFD9E1F2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1F4E78"/>
      </top>
      <bottom style="double">
        <color rgb="FF1F4E7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64" fontId="5" fillId="3" borderId="1" xfId="0" applyNumberFormat="1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left" vertical="center"/>
    </xf>
    <xf numFmtId="0" fontId="0" fillId="4" borderId="2" xfId="0" applyFill="1" applyBorder="1"/>
    <xf numFmtId="164" fontId="5" fillId="4" borderId="2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0"/>
  <sheetViews>
    <sheetView tabSelected="1" workbookViewId="0"/>
  </sheetViews>
  <sheetFormatPr baseColWidth="10" defaultColWidth="8.7265625" defaultRowHeight="14.5" x14ac:dyDescent="0.35"/>
  <cols>
    <col min="1" max="1" width="46" customWidth="1"/>
    <col min="2" max="2" width="16" customWidth="1"/>
    <col min="3" max="3" width="12" customWidth="1"/>
    <col min="4" max="4" width="18" customWidth="1"/>
    <col min="5" max="16" width="13" customWidth="1"/>
    <col min="17" max="17" width="20" customWidth="1"/>
  </cols>
  <sheetData>
    <row r="2" spans="1:17" ht="20" x14ac:dyDescent="0.4">
      <c r="A2" s="1" t="s">
        <v>0</v>
      </c>
    </row>
    <row r="3" spans="1:17" x14ac:dyDescent="0.35">
      <c r="A3" s="2" t="s">
        <v>1</v>
      </c>
    </row>
    <row r="5" spans="1:17" ht="28" customHeight="1" x14ac:dyDescent="0.3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</row>
    <row r="6" spans="1:17" ht="22" customHeight="1" x14ac:dyDescent="0.35">
      <c r="A6" s="4" t="s">
        <v>19</v>
      </c>
      <c r="B6" s="5" t="s">
        <v>20</v>
      </c>
      <c r="C6" s="6">
        <v>500</v>
      </c>
      <c r="D6" s="7">
        <v>1.45</v>
      </c>
      <c r="E6" s="7">
        <f>IF($B6="Monatlich", ($C6*$D6)/12, IF(AND($B6="Jan/Apr/Jul/Okt", OR("Jan"="Jan","Jan"="Apr","Jan"="Jul","Jan"="Okt")), ($C6*$D6)/4, IF(AND($B6="Feb/Mai/Aug/Nov", OR("Jan"="Feb","Jan"="Mai","Jan"="Aug","Jan"="Nov")), ($C6*$D6)/4, IF(AND($B6="Mrz/Jun/Sep/Dez", OR("Jan"="Mrz","Jan"="Jun","Jan"="Sep","Jan"="Dez")), ($C6*$D6)/4, 0))))</f>
        <v>60.416666666666664</v>
      </c>
      <c r="F6" s="7">
        <f>IF($B6="Monatlich", ($C6*$D6)/12, IF(AND($B6="Jan/Apr/Jul/Okt", OR("Feb"="Jan","Feb"="Apr","Feb"="Jul","Feb"="Okt")), ($C6*$D6)/4, IF(AND($B6="Feb/Mai/Aug/Nov", OR("Feb"="Feb","Feb"="Mai","Feb"="Aug","Feb"="Nov")), ($C6*$D6)/4, IF(AND($B6="Mrz/Jun/Sep/Dez", OR("Feb"="Mrz","Feb"="Jun","Feb"="Sep","Feb"="Dez")), ($C6*$D6)/4, 0))))</f>
        <v>60.416666666666664</v>
      </c>
      <c r="G6" s="7">
        <f>IF($B6="Monatlich", ($C6*$D6)/12, IF(AND($B6="Jan/Apr/Jul/Okt", OR("Mrz"="Jan","Mrz"="Apr","Mrz"="Jul","Mrz"="Okt")), ($C6*$D6)/4, IF(AND($B6="Feb/Mai/Aug/Nov", OR("Mrz"="Feb","Mrz"="Mai","Mrz"="Aug","Mrz"="Nov")), ($C6*$D6)/4, IF(AND($B6="Mrz/Jun/Sep/Dez", OR("Mrz"="Mrz","Mrz"="Jun","Mrz"="Sep","Mrz"="Dez")), ($C6*$D6)/4, 0))))</f>
        <v>60.416666666666664</v>
      </c>
      <c r="H6" s="7">
        <f>IF($B6="Monatlich", ($C6*$D6)/12, IF(AND($B6="Jan/Apr/Jul/Okt", OR("Apr"="Jan","Apr"="Apr","Apr"="Jul","Apr"="Okt")), ($C6*$D6)/4, IF(AND($B6="Feb/Mai/Aug/Nov", OR("Apr"="Feb","Apr"="Mai","Apr"="Aug","Apr"="Nov")), ($C6*$D6)/4, IF(AND($B6="Mrz/Jun/Sep/Dez", OR("Apr"="Mrz","Apr"="Jun","Apr"="Sep","Apr"="Dez")), ($C6*$D6)/4, 0))))</f>
        <v>60.416666666666664</v>
      </c>
      <c r="I6" s="7">
        <f>IF($B6="Monatlich", ($C6*$D6)/12, IF(AND($B6="Jan/Apr/Jul/Okt", OR("Mai"="Jan","Mai"="Apr","Mai"="Jul","Mai"="Okt")), ($C6*$D6)/4, IF(AND($B6="Feb/Mai/Aug/Nov", OR("Mai"="Feb","Mai"="Mai","Mai"="Aug","Mai"="Nov")), ($C6*$D6)/4, IF(AND($B6="Mrz/Jun/Sep/Dez", OR("Mai"="Mrz","Mai"="Jun","Mai"="Sep","Mai"="Dez")), ($C6*$D6)/4, 0))))</f>
        <v>60.416666666666664</v>
      </c>
      <c r="J6" s="7">
        <f>IF($B6="Monatlich", ($C6*$D6)/12, IF(AND($B6="Jan/Apr/Jul/Okt", OR("Jun"="Jan","Jun"="Apr","Jun"="Jul","Jun"="Okt")), ($C6*$D6)/4, IF(AND($B6="Feb/Mai/Aug/Nov", OR("Jun"="Feb","Jun"="Mai","Jun"="Aug","Jun"="Nov")), ($C6*$D6)/4, IF(AND($B6="Mrz/Jun/Sep/Dez", OR("Jun"="Mrz","Jun"="Jun","Jun"="Sep","Jun"="Dez")), ($C6*$D6)/4, 0))))</f>
        <v>60.416666666666664</v>
      </c>
      <c r="K6" s="7">
        <f>IF($B6="Monatlich", ($C6*$D6)/12, IF(AND($B6="Jan/Apr/Jul/Okt", OR("Jul"="Jan","Jul"="Apr","Jul"="Jul","Jul"="Okt")), ($C6*$D6)/4, IF(AND($B6="Feb/Mai/Aug/Nov", OR("Jul"="Feb","Jul"="Mai","Jul"="Aug","Jul"="Nov")), ($C6*$D6)/4, IF(AND($B6="Mrz/Jun/Sep/Dez", OR("Jul"="Mrz","Jul"="Jun","Jul"="Sep","Jul"="Dez")), ($C6*$D6)/4, 0))))</f>
        <v>60.416666666666664</v>
      </c>
      <c r="L6" s="7">
        <f>IF($B6="Monatlich", ($C6*$D6)/12, IF(AND($B6="Jan/Apr/Jul/Okt", OR("Aug"="Jan","Aug"="Apr","Aug"="Jul","Aug"="Okt")), ($C6*$D6)/4, IF(AND($B6="Feb/Mai/Aug/Nov", OR("Aug"="Feb","Aug"="Mai","Aug"="Aug","Aug"="Nov")), ($C6*$D6)/4, IF(AND($B6="Mrz/Jun/Sep/Dez", OR("Aug"="Mrz","Aug"="Jun","Aug"="Sep","Aug"="Dez")), ($C6*$D6)/4, 0))))</f>
        <v>60.416666666666664</v>
      </c>
      <c r="M6" s="7">
        <f>IF($B6="Monatlich", ($C6*$D6)/12, IF(AND($B6="Jan/Apr/Jul/Okt", OR("Sep"="Jan","Sep"="Apr","Sep"="Jul","Sep"="Okt")), ($C6*$D6)/4, IF(AND($B6="Feb/Mai/Aug/Nov", OR("Sep"="Feb","Sep"="Mai","Sep"="Aug","Sep"="Nov")), ($C6*$D6)/4, IF(AND($B6="Mrz/Jun/Sep/Dez", OR("Sep"="Mrz","Sep"="Jun","Sep"="Sep","Sep"="Dez")), ($C6*$D6)/4, 0))))</f>
        <v>60.416666666666664</v>
      </c>
      <c r="N6" s="7">
        <f>IF($B6="Monatlich", ($C6*$D6)/12, IF(AND($B6="Jan/Apr/Jul/Okt", OR("Okt"="Jan","Okt"="Apr","Okt"="Jul","Okt"="Okt")), ($C6*$D6)/4, IF(AND($B6="Feb/Mai/Aug/Nov", OR("Okt"="Feb","Okt"="Mai","Okt"="Aug","Okt"="Nov")), ($C6*$D6)/4, IF(AND($B6="Mrz/Jun/Sep/Dez", OR("Okt"="Mrz","Okt"="Jun","Okt"="Sep","Okt"="Dez")), ($C6*$D6)/4, 0))))</f>
        <v>60.416666666666664</v>
      </c>
      <c r="O6" s="7">
        <f>IF($B6="Monatlich", ($C6*$D6)/12, IF(AND($B6="Jan/Apr/Jul/Okt", OR("Nov"="Jan","Nov"="Apr","Nov"="Jul","Nov"="Okt")), ($C6*$D6)/4, IF(AND($B6="Feb/Mai/Aug/Nov", OR("Nov"="Feb","Nov"="Mai","Nov"="Aug","Nov"="Nov")), ($C6*$D6)/4, IF(AND($B6="Mrz/Jun/Sep/Dez", OR("Nov"="Mrz","Nov"="Jun","Nov"="Sep","Nov"="Dez")), ($C6*$D6)/4, 0))))</f>
        <v>60.416666666666664</v>
      </c>
      <c r="P6" s="7">
        <f>IF($B6="Monatlich", ($C6*$D6)/12, IF(AND($B6="Jan/Apr/Jul/Okt", OR("Dez"="Jan","Dez"="Apr","Dez"="Jul","Dez"="Okt")), ($C6*$D6)/4, IF(AND($B6="Feb/Mai/Aug/Nov", OR("Dez"="Feb","Dez"="Mai","Dez"="Aug","Dez"="Nov")), ($C6*$D6)/4, IF(AND($B6="Mrz/Jun/Sep/Dez", OR("Dez"="Mrz","Dez"="Jun","Dez"="Sep","Dez"="Dez")), ($C6*$D6)/4, 0))))</f>
        <v>60.416666666666664</v>
      </c>
      <c r="Q6" s="8">
        <f>SUM(E6:P6)</f>
        <v>724.99999999999989</v>
      </c>
    </row>
    <row r="7" spans="1:17" ht="22" customHeight="1" x14ac:dyDescent="0.35">
      <c r="A7" s="4" t="s">
        <v>21</v>
      </c>
      <c r="B7" s="5" t="s">
        <v>22</v>
      </c>
      <c r="C7" s="6">
        <v>150</v>
      </c>
      <c r="D7" s="7">
        <v>3.2</v>
      </c>
      <c r="E7" s="7">
        <f>IF($B7="Monatlich", ($C7*$D7)/12, IF(AND($B7="Jan/Apr/Jul/Okt", OR("Jan"="Jan","Jan"="Apr","Jan"="Jul","Jan"="Okt")), ($C7*$D7)/4, IF(AND($B7="Feb/Mai/Aug/Nov", OR("Jan"="Feb","Jan"="Mai","Jan"="Aug","Jan"="Nov")), ($C7*$D7)/4, IF(AND($B7="Mrz/Jun/Sep/Dez", OR("Jan"="Mrz","Jan"="Jun","Jan"="Sep","Jan"="Dez")), ($C7*$D7)/4, 0))))</f>
        <v>120</v>
      </c>
      <c r="F7" s="7">
        <f>IF($B7="Monatlich", ($C7*$D7)/12, IF(AND($B7="Jan/Apr/Jul/Okt", OR("Feb"="Jan","Feb"="Apr","Feb"="Jul","Feb"="Okt")), ($C7*$D7)/4, IF(AND($B7="Feb/Mai/Aug/Nov", OR("Feb"="Feb","Feb"="Mai","Feb"="Aug","Feb"="Nov")), ($C7*$D7)/4, IF(AND($B7="Mrz/Jun/Sep/Dez", OR("Feb"="Mrz","Feb"="Jun","Feb"="Sep","Feb"="Dez")), ($C7*$D7)/4, 0))))</f>
        <v>0</v>
      </c>
      <c r="G7" s="7">
        <f>IF($B7="Monatlich", ($C7*$D7)/12, IF(AND($B7="Jan/Apr/Jul/Okt", OR("Mrz"="Jan","Mrz"="Apr","Mrz"="Jul","Mrz"="Okt")), ($C7*$D7)/4, IF(AND($B7="Feb/Mai/Aug/Nov", OR("Mrz"="Feb","Mrz"="Mai","Mrz"="Aug","Mrz"="Nov")), ($C7*$D7)/4, IF(AND($B7="Mrz/Jun/Sep/Dez", OR("Mrz"="Mrz","Mrz"="Jun","Mrz"="Sep","Mrz"="Dez")), ($C7*$D7)/4, 0))))</f>
        <v>0</v>
      </c>
      <c r="H7" s="7">
        <f>IF($B7="Monatlich", ($C7*$D7)/12, IF(AND($B7="Jan/Apr/Jul/Okt", OR("Apr"="Jan","Apr"="Apr","Apr"="Jul","Apr"="Okt")), ($C7*$D7)/4, IF(AND($B7="Feb/Mai/Aug/Nov", OR("Apr"="Feb","Apr"="Mai","Apr"="Aug","Apr"="Nov")), ($C7*$D7)/4, IF(AND($B7="Mrz/Jun/Sep/Dez", OR("Apr"="Mrz","Apr"="Jun","Apr"="Sep","Apr"="Dez")), ($C7*$D7)/4, 0))))</f>
        <v>120</v>
      </c>
      <c r="I7" s="7">
        <f>IF($B7="Monatlich", ($C7*$D7)/12, IF(AND($B7="Jan/Apr/Jul/Okt", OR("Mai"="Jan","Mai"="Apr","Mai"="Jul","Mai"="Okt")), ($C7*$D7)/4, IF(AND($B7="Feb/Mai/Aug/Nov", OR("Mai"="Feb","Mai"="Mai","Mai"="Aug","Mai"="Nov")), ($C7*$D7)/4, IF(AND($B7="Mrz/Jun/Sep/Dez", OR("Mai"="Mrz","Mai"="Jun","Mai"="Sep","Mai"="Dez")), ($C7*$D7)/4, 0))))</f>
        <v>0</v>
      </c>
      <c r="J7" s="7">
        <f>IF($B7="Monatlich", ($C7*$D7)/12, IF(AND($B7="Jan/Apr/Jul/Okt", OR("Jun"="Jan","Jun"="Apr","Jun"="Jul","Jun"="Okt")), ($C7*$D7)/4, IF(AND($B7="Feb/Mai/Aug/Nov", OR("Jun"="Feb","Jun"="Mai","Jun"="Aug","Jun"="Nov")), ($C7*$D7)/4, IF(AND($B7="Mrz/Jun/Sep/Dez", OR("Jun"="Mrz","Jun"="Jun","Jun"="Sep","Jun"="Dez")), ($C7*$D7)/4, 0))))</f>
        <v>0</v>
      </c>
      <c r="K7" s="7">
        <f>IF($B7="Monatlich", ($C7*$D7)/12, IF(AND($B7="Jan/Apr/Jul/Okt", OR("Jul"="Jan","Jul"="Apr","Jul"="Jul","Jul"="Okt")), ($C7*$D7)/4, IF(AND($B7="Feb/Mai/Aug/Nov", OR("Jul"="Feb","Jul"="Mai","Jul"="Aug","Jul"="Nov")), ($C7*$D7)/4, IF(AND($B7="Mrz/Jun/Sep/Dez", OR("Jul"="Mrz","Jul"="Jun","Jul"="Sep","Jul"="Dez")), ($C7*$D7)/4, 0))))</f>
        <v>120</v>
      </c>
      <c r="L7" s="7">
        <f>IF($B7="Monatlich", ($C7*$D7)/12, IF(AND($B7="Jan/Apr/Jul/Okt", OR("Aug"="Jan","Aug"="Apr","Aug"="Jul","Aug"="Okt")), ($C7*$D7)/4, IF(AND($B7="Feb/Mai/Aug/Nov", OR("Aug"="Feb","Aug"="Mai","Aug"="Aug","Aug"="Nov")), ($C7*$D7)/4, IF(AND($B7="Mrz/Jun/Sep/Dez", OR("Aug"="Mrz","Aug"="Jun","Aug"="Sep","Aug"="Dez")), ($C7*$D7)/4, 0))))</f>
        <v>0</v>
      </c>
      <c r="M7" s="7">
        <f>IF($B7="Monatlich", ($C7*$D7)/12, IF(AND($B7="Jan/Apr/Jul/Okt", OR("Sep"="Jan","Sep"="Apr","Sep"="Jul","Sep"="Okt")), ($C7*$D7)/4, IF(AND($B7="Feb/Mai/Aug/Nov", OR("Sep"="Feb","Sep"="Mai","Sep"="Aug","Sep"="Nov")), ($C7*$D7)/4, IF(AND($B7="Mrz/Jun/Sep/Dez", OR("Sep"="Mrz","Sep"="Jun","Sep"="Sep","Sep"="Dez")), ($C7*$D7)/4, 0))))</f>
        <v>0</v>
      </c>
      <c r="N7" s="7">
        <f>IF($B7="Monatlich", ($C7*$D7)/12, IF(AND($B7="Jan/Apr/Jul/Okt", OR("Okt"="Jan","Okt"="Apr","Okt"="Jul","Okt"="Okt")), ($C7*$D7)/4, IF(AND($B7="Feb/Mai/Aug/Nov", OR("Okt"="Feb","Okt"="Mai","Okt"="Aug","Okt"="Nov")), ($C7*$D7)/4, IF(AND($B7="Mrz/Jun/Sep/Dez", OR("Okt"="Mrz","Okt"="Jun","Okt"="Sep","Okt"="Dez")), ($C7*$D7)/4, 0))))</f>
        <v>120</v>
      </c>
      <c r="O7" s="7">
        <f>IF($B7="Monatlich", ($C7*$D7)/12, IF(AND($B7="Jan/Apr/Jul/Okt", OR("Nov"="Jan","Nov"="Apr","Nov"="Jul","Nov"="Okt")), ($C7*$D7)/4, IF(AND($B7="Feb/Mai/Aug/Nov", OR("Nov"="Feb","Nov"="Mai","Nov"="Aug","Nov"="Nov")), ($C7*$D7)/4, IF(AND($B7="Mrz/Jun/Sep/Dez", OR("Nov"="Mrz","Nov"="Jun","Nov"="Sep","Nov"="Dez")), ($C7*$D7)/4, 0))))</f>
        <v>0</v>
      </c>
      <c r="P7" s="7">
        <f>IF($B7="Monatlich", ($C7*$D7)/12, IF(AND($B7="Jan/Apr/Jul/Okt", OR("Dez"="Jan","Dez"="Apr","Dez"="Jul","Dez"="Okt")), ($C7*$D7)/4, IF(AND($B7="Feb/Mai/Aug/Nov", OR("Dez"="Feb","Dez"="Mai","Dez"="Aug","Dez"="Nov")), ($C7*$D7)/4, IF(AND($B7="Mrz/Jun/Sep/Dez", OR("Dez"="Mrz","Dez"="Jun","Dez"="Sep","Dez"="Dez")), ($C7*$D7)/4, 0))))</f>
        <v>0</v>
      </c>
      <c r="Q7" s="8">
        <f>SUM(E7:P7)</f>
        <v>480</v>
      </c>
    </row>
    <row r="8" spans="1:17" ht="22" customHeight="1" x14ac:dyDescent="0.35">
      <c r="A8" s="4" t="s">
        <v>23</v>
      </c>
      <c r="B8" s="5" t="s">
        <v>24</v>
      </c>
      <c r="C8" s="6">
        <v>40</v>
      </c>
      <c r="D8" s="7">
        <v>4.2</v>
      </c>
      <c r="E8" s="7">
        <f>IF($B8="Monatlich", ($C8*$D8)/12, IF(AND($B8="Jan/Apr/Jul/Okt", OR("Jan"="Jan","Jan"="Apr","Jan"="Jul","Jan"="Okt")), ($C8*$D8)/4, IF(AND($B8="Feb/Mai/Aug/Nov", OR("Jan"="Feb","Jan"="Mai","Jan"="Aug","Jan"="Nov")), ($C8*$D8)/4, IF(AND($B8="Mrz/Jun/Sep/Dez", OR("Jan"="Mrz","Jan"="Jun","Jan"="Sep","Jan"="Dez")), ($C8*$D8)/4, 0))))</f>
        <v>0</v>
      </c>
      <c r="F8" s="7">
        <f>IF($B8="Monatlich", ($C8*$D8)/12, IF(AND($B8="Jan/Apr/Jul/Okt", OR("Feb"="Jan","Feb"="Apr","Feb"="Jul","Feb"="Okt")), ($C8*$D8)/4, IF(AND($B8="Feb/Mai/Aug/Nov", OR("Feb"="Feb","Feb"="Mai","Feb"="Aug","Feb"="Nov")), ($C8*$D8)/4, IF(AND($B8="Mrz/Jun/Sep/Dez", OR("Feb"="Mrz","Feb"="Jun","Feb"="Sep","Feb"="Dez")), ($C8*$D8)/4, 0))))</f>
        <v>42</v>
      </c>
      <c r="G8" s="7">
        <f>IF($B8="Monatlich", ($C8*$D8)/12, IF(AND($B8="Jan/Apr/Jul/Okt", OR("Mrz"="Jan","Mrz"="Apr","Mrz"="Jul","Mrz"="Okt")), ($C8*$D8)/4, IF(AND($B8="Feb/Mai/Aug/Nov", OR("Mrz"="Feb","Mrz"="Mai","Mrz"="Aug","Mrz"="Nov")), ($C8*$D8)/4, IF(AND($B8="Mrz/Jun/Sep/Dez", OR("Mrz"="Mrz","Mrz"="Jun","Mrz"="Sep","Mrz"="Dez")), ($C8*$D8)/4, 0))))</f>
        <v>0</v>
      </c>
      <c r="H8" s="7">
        <f>IF($B8="Monatlich", ($C8*$D8)/12, IF(AND($B8="Jan/Apr/Jul/Okt", OR("Apr"="Jan","Apr"="Apr","Apr"="Jul","Apr"="Okt")), ($C8*$D8)/4, IF(AND($B8="Feb/Mai/Aug/Nov", OR("Apr"="Feb","Apr"="Mai","Apr"="Aug","Apr"="Nov")), ($C8*$D8)/4, IF(AND($B8="Mrz/Jun/Sep/Dez", OR("Apr"="Mrz","Apr"="Jun","Apr"="Sep","Apr"="Dez")), ($C8*$D8)/4, 0))))</f>
        <v>0</v>
      </c>
      <c r="I8" s="7">
        <f>IF($B8="Monatlich", ($C8*$D8)/12, IF(AND($B8="Jan/Apr/Jul/Okt", OR("Mai"="Jan","Mai"="Apr","Mai"="Jul","Mai"="Okt")), ($C8*$D8)/4, IF(AND($B8="Feb/Mai/Aug/Nov", OR("Mai"="Feb","Mai"="Mai","Mai"="Aug","Mai"="Nov")), ($C8*$D8)/4, IF(AND($B8="Mrz/Jun/Sep/Dez", OR("Mai"="Mrz","Mai"="Jun","Mai"="Sep","Mai"="Dez")), ($C8*$D8)/4, 0))))</f>
        <v>42</v>
      </c>
      <c r="J8" s="7">
        <f>IF($B8="Monatlich", ($C8*$D8)/12, IF(AND($B8="Jan/Apr/Jul/Okt", OR("Jun"="Jan","Jun"="Apr","Jun"="Jul","Jun"="Okt")), ($C8*$D8)/4, IF(AND($B8="Feb/Mai/Aug/Nov", OR("Jun"="Feb","Jun"="Mai","Jun"="Aug","Jun"="Nov")), ($C8*$D8)/4, IF(AND($B8="Mrz/Jun/Sep/Dez", OR("Jun"="Mrz","Jun"="Jun","Jun"="Sep","Jun"="Dez")), ($C8*$D8)/4, 0))))</f>
        <v>0</v>
      </c>
      <c r="K8" s="7">
        <f>IF($B8="Monatlich", ($C8*$D8)/12, IF(AND($B8="Jan/Apr/Jul/Okt", OR("Jul"="Jan","Jul"="Apr","Jul"="Jul","Jul"="Okt")), ($C8*$D8)/4, IF(AND($B8="Feb/Mai/Aug/Nov", OR("Jul"="Feb","Jul"="Mai","Jul"="Aug","Jul"="Nov")), ($C8*$D8)/4, IF(AND($B8="Mrz/Jun/Sep/Dez", OR("Jul"="Mrz","Jul"="Jun","Jul"="Sep","Jul"="Dez")), ($C8*$D8)/4, 0))))</f>
        <v>0</v>
      </c>
      <c r="L8" s="7">
        <f>IF($B8="Monatlich", ($C8*$D8)/12, IF(AND($B8="Jan/Apr/Jul/Okt", OR("Aug"="Jan","Aug"="Apr","Aug"="Jul","Aug"="Okt")), ($C8*$D8)/4, IF(AND($B8="Feb/Mai/Aug/Nov", OR("Aug"="Feb","Aug"="Mai","Aug"="Aug","Aug"="Nov")), ($C8*$D8)/4, IF(AND($B8="Mrz/Jun/Sep/Dez", OR("Aug"="Mrz","Aug"="Jun","Aug"="Sep","Aug"="Dez")), ($C8*$D8)/4, 0))))</f>
        <v>42</v>
      </c>
      <c r="M8" s="7">
        <f>IF($B8="Monatlich", ($C8*$D8)/12, IF(AND($B8="Jan/Apr/Jul/Okt", OR("Sep"="Jan","Sep"="Apr","Sep"="Jul","Sep"="Okt")), ($C8*$D8)/4, IF(AND($B8="Feb/Mai/Aug/Nov", OR("Sep"="Feb","Sep"="Mai","Sep"="Aug","Sep"="Nov")), ($C8*$D8)/4, IF(AND($B8="Mrz/Jun/Sep/Dez", OR("Sep"="Mrz","Sep"="Jun","Sep"="Sep","Sep"="Dez")), ($C8*$D8)/4, 0))))</f>
        <v>0</v>
      </c>
      <c r="N8" s="7">
        <f>IF($B8="Monatlich", ($C8*$D8)/12, IF(AND($B8="Jan/Apr/Jul/Okt", OR("Okt"="Jan","Okt"="Apr","Okt"="Jul","Okt"="Okt")), ($C8*$D8)/4, IF(AND($B8="Feb/Mai/Aug/Nov", OR("Okt"="Feb","Okt"="Mai","Okt"="Aug","Okt"="Nov")), ($C8*$D8)/4, IF(AND($B8="Mrz/Jun/Sep/Dez", OR("Okt"="Mrz","Okt"="Jun","Okt"="Sep","Okt"="Dez")), ($C8*$D8)/4, 0))))</f>
        <v>0</v>
      </c>
      <c r="O8" s="7">
        <f>IF($B8="Monatlich", ($C8*$D8)/12, IF(AND($B8="Jan/Apr/Jul/Okt", OR("Nov"="Jan","Nov"="Apr","Nov"="Jul","Nov"="Okt")), ($C8*$D8)/4, IF(AND($B8="Feb/Mai/Aug/Nov", OR("Nov"="Feb","Nov"="Mai","Nov"="Aug","Nov"="Nov")), ($C8*$D8)/4, IF(AND($B8="Mrz/Jun/Sep/Dez", OR("Nov"="Mrz","Nov"="Jun","Nov"="Sep","Nov"="Dez")), ($C8*$D8)/4, 0))))</f>
        <v>42</v>
      </c>
      <c r="P8" s="7">
        <f>IF($B8="Monatlich", ($C8*$D8)/12, IF(AND($B8="Jan/Apr/Jul/Okt", OR("Dez"="Jan","Dez"="Apr","Dez"="Jul","Dez"="Okt")), ($C8*$D8)/4, IF(AND($B8="Feb/Mai/Aug/Nov", OR("Dez"="Feb","Dez"="Mai","Dez"="Aug","Dez"="Nov")), ($C8*$D8)/4, IF(AND($B8="Mrz/Jun/Sep/Dez", OR("Dez"="Mrz","Dez"="Jun","Dez"="Sep","Dez"="Dez")), ($C8*$D8)/4, 0))))</f>
        <v>0</v>
      </c>
      <c r="Q8" s="8">
        <f>SUM(E8:P8)</f>
        <v>168</v>
      </c>
    </row>
    <row r="9" spans="1:17" ht="22" customHeight="1" x14ac:dyDescent="0.35">
      <c r="A9" s="4" t="s">
        <v>25</v>
      </c>
      <c r="B9" s="5" t="s">
        <v>26</v>
      </c>
      <c r="C9" s="6">
        <v>125</v>
      </c>
      <c r="D9" s="7">
        <v>1.4</v>
      </c>
      <c r="E9" s="7">
        <f>IF($B9="Monatlich", ($C9*$D9)/12, IF(AND($B9="Jan/Apr/Jul/Okt", OR("Jan"="Jan","Jan"="Apr","Jan"="Jul","Jan"="Okt")), ($C9*$D9)/4, IF(AND($B9="Feb/Mai/Aug/Nov", OR("Jan"="Feb","Jan"="Mai","Jan"="Aug","Jan"="Nov")), ($C9*$D9)/4, IF(AND($B9="Mrz/Jun/Sep/Dez", OR("Jan"="Mrz","Jan"="Jun","Jan"="Sep","Jan"="Dez")), ($C9*$D9)/4, 0))))</f>
        <v>0</v>
      </c>
      <c r="F9" s="7">
        <f>IF($B9="Monatlich", ($C9*$D9)/12, IF(AND($B9="Jan/Apr/Jul/Okt", OR("Feb"="Jan","Feb"="Apr","Feb"="Jul","Feb"="Okt")), ($C9*$D9)/4, IF(AND($B9="Feb/Mai/Aug/Nov", OR("Feb"="Feb","Feb"="Mai","Feb"="Aug","Feb"="Nov")), ($C9*$D9)/4, IF(AND($B9="Mrz/Jun/Sep/Dez", OR("Feb"="Mrz","Feb"="Jun","Feb"="Sep","Feb"="Dez")), ($C9*$D9)/4, 0))))</f>
        <v>0</v>
      </c>
      <c r="G9" s="7">
        <f>IF($B9="Monatlich", ($C9*$D9)/12, IF(AND($B9="Jan/Apr/Jul/Okt", OR("Mrz"="Jan","Mrz"="Apr","Mrz"="Jul","Mrz"="Okt")), ($C9*$D9)/4, IF(AND($B9="Feb/Mai/Aug/Nov", OR("Mrz"="Feb","Mrz"="Mai","Mrz"="Aug","Mrz"="Nov")), ($C9*$D9)/4, IF(AND($B9="Mrz/Jun/Sep/Dez", OR("Mrz"="Mrz","Mrz"="Jun","Mrz"="Sep","Mrz"="Dez")), ($C9*$D9)/4, 0))))</f>
        <v>43.75</v>
      </c>
      <c r="H9" s="7">
        <f>IF($B9="Monatlich", ($C9*$D9)/12, IF(AND($B9="Jan/Apr/Jul/Okt", OR("Apr"="Jan","Apr"="Apr","Apr"="Jul","Apr"="Okt")), ($C9*$D9)/4, IF(AND($B9="Feb/Mai/Aug/Nov", OR("Apr"="Feb","Apr"="Mai","Apr"="Aug","Apr"="Nov")), ($C9*$D9)/4, IF(AND($B9="Mrz/Jun/Sep/Dez", OR("Apr"="Mrz","Apr"="Jun","Apr"="Sep","Apr"="Dez")), ($C9*$D9)/4, 0))))</f>
        <v>0</v>
      </c>
      <c r="I9" s="7">
        <f>IF($B9="Monatlich", ($C9*$D9)/12, IF(AND($B9="Jan/Apr/Jul/Okt", OR("Mai"="Jan","Mai"="Apr","Mai"="Jul","Mai"="Okt")), ($C9*$D9)/4, IF(AND($B9="Feb/Mai/Aug/Nov", OR("Mai"="Feb","Mai"="Mai","Mai"="Aug","Mai"="Nov")), ($C9*$D9)/4, IF(AND($B9="Mrz/Jun/Sep/Dez", OR("Mai"="Mrz","Mai"="Jun","Mai"="Sep","Mai"="Dez")), ($C9*$D9)/4, 0))))</f>
        <v>0</v>
      </c>
      <c r="J9" s="7">
        <f>IF($B9="Monatlich", ($C9*$D9)/12, IF(AND($B9="Jan/Apr/Jul/Okt", OR("Jun"="Jan","Jun"="Apr","Jun"="Jul","Jun"="Okt")), ($C9*$D9)/4, IF(AND($B9="Feb/Mai/Aug/Nov", OR("Jun"="Feb","Jun"="Mai","Jun"="Aug","Jun"="Nov")), ($C9*$D9)/4, IF(AND($B9="Mrz/Jun/Sep/Dez", OR("Jun"="Mrz","Jun"="Jun","Jun"="Sep","Jun"="Dez")), ($C9*$D9)/4, 0))))</f>
        <v>43.75</v>
      </c>
      <c r="K9" s="7">
        <f>IF($B9="Monatlich", ($C9*$D9)/12, IF(AND($B9="Jan/Apr/Jul/Okt", OR("Jul"="Jan","Jul"="Apr","Jul"="Jul","Jul"="Okt")), ($C9*$D9)/4, IF(AND($B9="Feb/Mai/Aug/Nov", OR("Jul"="Feb","Jul"="Mai","Jul"="Aug","Jul"="Nov")), ($C9*$D9)/4, IF(AND($B9="Mrz/Jun/Sep/Dez", OR("Jul"="Mrz","Jul"="Jun","Jul"="Sep","Jul"="Dez")), ($C9*$D9)/4, 0))))</f>
        <v>0</v>
      </c>
      <c r="L9" s="7">
        <f>IF($B9="Monatlich", ($C9*$D9)/12, IF(AND($B9="Jan/Apr/Jul/Okt", OR("Aug"="Jan","Aug"="Apr","Aug"="Jul","Aug"="Okt")), ($C9*$D9)/4, IF(AND($B9="Feb/Mai/Aug/Nov", OR("Aug"="Feb","Aug"="Mai","Aug"="Aug","Aug"="Nov")), ($C9*$D9)/4, IF(AND($B9="Mrz/Jun/Sep/Dez", OR("Aug"="Mrz","Aug"="Jun","Aug"="Sep","Aug"="Dez")), ($C9*$D9)/4, 0))))</f>
        <v>0</v>
      </c>
      <c r="M9" s="7">
        <f>IF($B9="Monatlich", ($C9*$D9)/12, IF(AND($B9="Jan/Apr/Jul/Okt", OR("Sep"="Jan","Sep"="Apr","Sep"="Jul","Sep"="Okt")), ($C9*$D9)/4, IF(AND($B9="Feb/Mai/Aug/Nov", OR("Sep"="Feb","Sep"="Mai","Sep"="Aug","Sep"="Nov")), ($C9*$D9)/4, IF(AND($B9="Mrz/Jun/Sep/Dez", OR("Sep"="Mrz","Sep"="Jun","Sep"="Sep","Sep"="Dez")), ($C9*$D9)/4, 0))))</f>
        <v>43.75</v>
      </c>
      <c r="N9" s="7">
        <f>IF($B9="Monatlich", ($C9*$D9)/12, IF(AND($B9="Jan/Apr/Jul/Okt", OR("Okt"="Jan","Okt"="Apr","Okt"="Jul","Okt"="Okt")), ($C9*$D9)/4, IF(AND($B9="Feb/Mai/Aug/Nov", OR("Okt"="Feb","Okt"="Mai","Okt"="Aug","Okt"="Nov")), ($C9*$D9)/4, IF(AND($B9="Mrz/Jun/Sep/Dez", OR("Okt"="Mrz","Okt"="Jun","Okt"="Sep","Okt"="Dez")), ($C9*$D9)/4, 0))))</f>
        <v>0</v>
      </c>
      <c r="O9" s="7">
        <f>IF($B9="Monatlich", ($C9*$D9)/12, IF(AND($B9="Jan/Apr/Jul/Okt", OR("Nov"="Jan","Nov"="Apr","Nov"="Jul","Nov"="Okt")), ($C9*$D9)/4, IF(AND($B9="Feb/Mai/Aug/Nov", OR("Nov"="Feb","Nov"="Mai","Nov"="Aug","Nov"="Nov")), ($C9*$D9)/4, IF(AND($B9="Mrz/Jun/Sep/Dez", OR("Nov"="Mrz","Nov"="Jun","Nov"="Sep","Nov"="Dez")), ($C9*$D9)/4, 0))))</f>
        <v>0</v>
      </c>
      <c r="P9" s="7">
        <f>IF($B9="Monatlich", ($C9*$D9)/12, IF(AND($B9="Jan/Apr/Jul/Okt", OR("Dez"="Jan","Dez"="Apr","Dez"="Jul","Dez"="Okt")), ($C9*$D9)/4, IF(AND($B9="Feb/Mai/Aug/Nov", OR("Dez"="Feb","Dez"="Mai","Dez"="Aug","Dez"="Nov")), ($C9*$D9)/4, IF(AND($B9="Mrz/Jun/Sep/Dez", OR("Dez"="Mrz","Dez"="Jun","Dez"="Sep","Dez"="Dez")), ($C9*$D9)/4, 0))))</f>
        <v>43.75</v>
      </c>
      <c r="Q9" s="8">
        <f>SUM(E9:P9)</f>
        <v>175</v>
      </c>
    </row>
    <row r="10" spans="1:17" ht="24" customHeight="1" x14ac:dyDescent="0.35">
      <c r="A10" s="9" t="s">
        <v>27</v>
      </c>
      <c r="B10" s="10"/>
      <c r="C10" s="10"/>
      <c r="D10" s="10"/>
      <c r="E10" s="11">
        <f t="shared" ref="E10:Q10" si="0">SUM(E6:E9)</f>
        <v>180.41666666666666</v>
      </c>
      <c r="F10" s="11">
        <f t="shared" si="0"/>
        <v>102.41666666666666</v>
      </c>
      <c r="G10" s="11">
        <f t="shared" si="0"/>
        <v>104.16666666666666</v>
      </c>
      <c r="H10" s="11">
        <f t="shared" si="0"/>
        <v>180.41666666666666</v>
      </c>
      <c r="I10" s="11">
        <f t="shared" si="0"/>
        <v>102.41666666666666</v>
      </c>
      <c r="J10" s="11">
        <f t="shared" si="0"/>
        <v>104.16666666666666</v>
      </c>
      <c r="K10" s="11">
        <f t="shared" si="0"/>
        <v>180.41666666666666</v>
      </c>
      <c r="L10" s="11">
        <f t="shared" si="0"/>
        <v>102.41666666666666</v>
      </c>
      <c r="M10" s="11">
        <f t="shared" si="0"/>
        <v>104.16666666666666</v>
      </c>
      <c r="N10" s="11">
        <f t="shared" si="0"/>
        <v>180.41666666666666</v>
      </c>
      <c r="O10" s="11">
        <f t="shared" si="0"/>
        <v>102.41666666666666</v>
      </c>
      <c r="P10" s="11">
        <f t="shared" si="0"/>
        <v>104.16666666666666</v>
      </c>
      <c r="Q10" s="11">
        <f t="shared" si="0"/>
        <v>1548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Automatischer Cashflow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M. Stiller</cp:lastModifiedBy>
  <dcterms:created xsi:type="dcterms:W3CDTF">2026-07-09T17:05:31Z</dcterms:created>
  <dcterms:modified xsi:type="dcterms:W3CDTF">2026-07-10T15:50:05Z</dcterms:modified>
</cp:coreProperties>
</file>